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5195" windowHeight="8190"/>
  </bookViews>
  <sheets>
    <sheet name="DADOS GERAIS" sheetId="1" r:id="rId1"/>
  </sheets>
  <definedNames>
    <definedName name="_xlnm.Print_Area" localSheetId="0">'DADOS GERAIS'!$A$1:$I$24</definedName>
  </definedNames>
  <calcPr calcId="124519"/>
</workbook>
</file>

<file path=xl/calcChain.xml><?xml version="1.0" encoding="utf-8"?>
<calcChain xmlns="http://schemas.openxmlformats.org/spreadsheetml/2006/main">
  <c r="I20" i="1"/>
  <c r="G16"/>
  <c r="H15" l="1"/>
  <c r="H13" l="1"/>
  <c r="I19" l="1"/>
  <c r="I18"/>
  <c r="I17" l="1"/>
  <c r="I10"/>
  <c r="I11"/>
  <c r="I12"/>
  <c r="I13"/>
  <c r="I14"/>
  <c r="I15"/>
  <c r="I16"/>
  <c r="I21"/>
  <c r="I9"/>
  <c r="I8"/>
  <c r="H22"/>
  <c r="G22"/>
  <c r="I22" l="1"/>
</calcChain>
</file>

<file path=xl/sharedStrings.xml><?xml version="1.0" encoding="utf-8"?>
<sst xmlns="http://schemas.openxmlformats.org/spreadsheetml/2006/main" count="70" uniqueCount="46">
  <si>
    <t>AGÊNCIA</t>
  </si>
  <si>
    <t>CONTA CORRENTE</t>
  </si>
  <si>
    <t>FINALIDADE</t>
  </si>
  <si>
    <t>Conta "C"</t>
  </si>
  <si>
    <t>3234-4</t>
  </si>
  <si>
    <t>8788-2</t>
  </si>
  <si>
    <t>Movimentação do convênio 73</t>
  </si>
  <si>
    <t>Honorários de Sucumbência</t>
  </si>
  <si>
    <t>6-00130301-7</t>
  </si>
  <si>
    <t>6-00000987-5</t>
  </si>
  <si>
    <t>6-00001054-7</t>
  </si>
  <si>
    <t>6-00001055-5</t>
  </si>
  <si>
    <t>6-00001138-1</t>
  </si>
  <si>
    <t>Folha de Pagamento Pessoal</t>
  </si>
  <si>
    <t>Repasses Tribunal de Justiça</t>
  </si>
  <si>
    <t>Repasses Terceirização FOPAG</t>
  </si>
  <si>
    <t>6-00001217-5</t>
  </si>
  <si>
    <t>Depósitos de Caução</t>
  </si>
  <si>
    <t>6-00001643-0</t>
  </si>
  <si>
    <t>6-00001687-1</t>
  </si>
  <si>
    <t>Duodécimo DPPE</t>
  </si>
  <si>
    <t>Taxas Administrativas</t>
  </si>
  <si>
    <t>6-00071043-3</t>
  </si>
  <si>
    <t>Arrecadação das Inscrições do Concurso</t>
  </si>
  <si>
    <t>CONTA APLICAÇÃO</t>
  </si>
  <si>
    <t>6-00026604-8</t>
  </si>
  <si>
    <t>TOTAL</t>
  </si>
  <si>
    <t>SALDO RAZÃO (A)</t>
  </si>
  <si>
    <t>SALDO BANCÁRIO (B)</t>
  </si>
  <si>
    <t>DIFERENÇA DE SALDO (C=A-B)</t>
  </si>
  <si>
    <t>RELAÇÃO DAS CONTAS BANCÁRIAS</t>
  </si>
  <si>
    <t>6-00071355-6</t>
  </si>
  <si>
    <t>BANCO</t>
  </si>
  <si>
    <t>104 - CAIXA ECONÔMICA FEDERAL</t>
  </si>
  <si>
    <t>001 - BANCO DO BRASIL</t>
  </si>
  <si>
    <t>ANEXO XXV</t>
  </si>
  <si>
    <t>n/a*</t>
  </si>
  <si>
    <t>n/a = não se aplica</t>
  </si>
  <si>
    <t>6-00071410-2</t>
  </si>
  <si>
    <t>6-00071416-1</t>
  </si>
  <si>
    <t>Convênio nº 5230 (nº eFisco)</t>
  </si>
  <si>
    <t>Convênio nº 5399 (nº eFisco)</t>
  </si>
  <si>
    <t>Convênio nº 5391 (nº eFisco)</t>
  </si>
  <si>
    <t>(RESOLUÇÃO TC Nº 301/2025)</t>
  </si>
  <si>
    <t>6-00071514-1</t>
  </si>
  <si>
    <t>Conta do Concurso</t>
  </si>
</sst>
</file>

<file path=xl/styles.xml><?xml version="1.0" encoding="utf-8"?>
<styleSheet xmlns="http://schemas.openxmlformats.org/spreadsheetml/2006/main">
  <numFmts count="1">
    <numFmt numFmtId="164" formatCode="_(&quot;R$&quot;\ * #,##0.00_);_(&quot;R$&quot;\ * \(#,##0.00\);_(&quot;R$&quot;\ * &quot;-&quot;??_);_(@_)"/>
  </numFmts>
  <fonts count="7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1" xfId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24"/>
  <sheetViews>
    <sheetView showGridLines="0" tabSelected="1" zoomScaleSheetLayoutView="115" workbookViewId="0">
      <selection activeCell="I19" sqref="I19:I20"/>
    </sheetView>
  </sheetViews>
  <sheetFormatPr defaultRowHeight="15.75"/>
  <cols>
    <col min="1" max="1" width="2.7109375" style="1" customWidth="1"/>
    <col min="2" max="2" width="27" style="1" customWidth="1"/>
    <col min="3" max="5" width="15.7109375" style="5" customWidth="1"/>
    <col min="6" max="6" width="47.7109375" style="1" customWidth="1"/>
    <col min="7" max="7" width="20.42578125" style="1" bestFit="1" customWidth="1"/>
    <col min="8" max="8" width="24.5703125" style="1" bestFit="1" customWidth="1"/>
    <col min="9" max="9" width="25.28515625" style="1" bestFit="1" customWidth="1"/>
    <col min="10" max="16384" width="9.140625" style="1"/>
  </cols>
  <sheetData>
    <row r="1" spans="2:9">
      <c r="C1" s="9"/>
      <c r="D1" s="9"/>
      <c r="E1" s="9"/>
      <c r="F1" s="9"/>
    </row>
    <row r="2" spans="2:9" s="7" customFormat="1">
      <c r="B2" s="18" t="s">
        <v>35</v>
      </c>
      <c r="C2" s="18"/>
      <c r="D2" s="18"/>
      <c r="E2" s="18"/>
      <c r="F2" s="18"/>
      <c r="G2" s="18"/>
      <c r="H2" s="18"/>
      <c r="I2" s="18"/>
    </row>
    <row r="3" spans="2:9" ht="15.75" customHeight="1">
      <c r="B3" s="18" t="s">
        <v>30</v>
      </c>
      <c r="C3" s="18"/>
      <c r="D3" s="18"/>
      <c r="E3" s="18"/>
      <c r="F3" s="18"/>
      <c r="G3" s="18"/>
      <c r="H3" s="18"/>
      <c r="I3" s="18"/>
    </row>
    <row r="4" spans="2:9" ht="3.75" customHeight="1">
      <c r="C4" s="10"/>
      <c r="D4" s="10"/>
      <c r="E4" s="10"/>
      <c r="F4" s="10"/>
      <c r="G4" s="10"/>
      <c r="H4" s="10"/>
      <c r="I4" s="10"/>
    </row>
    <row r="5" spans="2:9" s="7" customFormat="1">
      <c r="B5" s="18" t="s">
        <v>43</v>
      </c>
      <c r="C5" s="18"/>
      <c r="D5" s="18"/>
      <c r="E5" s="18"/>
      <c r="F5" s="18"/>
      <c r="G5" s="18"/>
      <c r="H5" s="18"/>
      <c r="I5" s="18"/>
    </row>
    <row r="7" spans="2:9" ht="31.5">
      <c r="B7" s="13" t="s">
        <v>32</v>
      </c>
      <c r="C7" s="12" t="s">
        <v>0</v>
      </c>
      <c r="D7" s="12" t="s">
        <v>1</v>
      </c>
      <c r="E7" s="12" t="s">
        <v>24</v>
      </c>
      <c r="F7" s="12" t="s">
        <v>2</v>
      </c>
      <c r="G7" s="12" t="s">
        <v>27</v>
      </c>
      <c r="H7" s="12" t="s">
        <v>28</v>
      </c>
      <c r="I7" s="12" t="s">
        <v>29</v>
      </c>
    </row>
    <row r="8" spans="2:9" ht="31.5">
      <c r="B8" s="2" t="s">
        <v>34</v>
      </c>
      <c r="C8" s="2" t="s">
        <v>4</v>
      </c>
      <c r="D8" s="6" t="s">
        <v>5</v>
      </c>
      <c r="E8" s="6" t="s">
        <v>5</v>
      </c>
      <c r="F8" s="4" t="s">
        <v>6</v>
      </c>
      <c r="G8" s="8">
        <v>74311.850000000006</v>
      </c>
      <c r="H8" s="8">
        <v>74262</v>
      </c>
      <c r="I8" s="8">
        <f>G8-H8</f>
        <v>49.850000000005821</v>
      </c>
    </row>
    <row r="9" spans="2:9" ht="31.5">
      <c r="B9" s="2" t="s">
        <v>33</v>
      </c>
      <c r="C9" s="2">
        <v>1294</v>
      </c>
      <c r="D9" s="6" t="s">
        <v>8</v>
      </c>
      <c r="E9" s="6" t="s">
        <v>36</v>
      </c>
      <c r="F9" s="3" t="s">
        <v>3</v>
      </c>
      <c r="G9" s="8">
        <v>0</v>
      </c>
      <c r="H9" s="8">
        <v>0</v>
      </c>
      <c r="I9" s="8">
        <f>G9-H9</f>
        <v>0</v>
      </c>
    </row>
    <row r="10" spans="2:9" ht="31.5">
      <c r="B10" s="2" t="s">
        <v>33</v>
      </c>
      <c r="C10" s="2">
        <v>1294</v>
      </c>
      <c r="D10" s="6" t="s">
        <v>9</v>
      </c>
      <c r="E10" s="6" t="s">
        <v>9</v>
      </c>
      <c r="F10" s="3" t="s">
        <v>13</v>
      </c>
      <c r="G10" s="8">
        <v>15749.46</v>
      </c>
      <c r="H10" s="8">
        <v>15749.46</v>
      </c>
      <c r="I10" s="8">
        <f t="shared" ref="I10:I21" si="0">G10-H10</f>
        <v>0</v>
      </c>
    </row>
    <row r="11" spans="2:9" ht="31.5">
      <c r="B11" s="2" t="s">
        <v>33</v>
      </c>
      <c r="C11" s="2">
        <v>1294</v>
      </c>
      <c r="D11" s="6" t="s">
        <v>10</v>
      </c>
      <c r="E11" s="6" t="s">
        <v>10</v>
      </c>
      <c r="F11" s="3" t="s">
        <v>15</v>
      </c>
      <c r="G11" s="8">
        <v>31029.32</v>
      </c>
      <c r="H11" s="8">
        <v>30917.35</v>
      </c>
      <c r="I11" s="8">
        <f t="shared" si="0"/>
        <v>111.97000000000116</v>
      </c>
    </row>
    <row r="12" spans="2:9" ht="31.5">
      <c r="B12" s="2" t="s">
        <v>33</v>
      </c>
      <c r="C12" s="2">
        <v>1294</v>
      </c>
      <c r="D12" s="6" t="s">
        <v>11</v>
      </c>
      <c r="E12" s="6" t="s">
        <v>11</v>
      </c>
      <c r="F12" s="3" t="s">
        <v>14</v>
      </c>
      <c r="G12" s="8">
        <v>3051250.17</v>
      </c>
      <c r="H12" s="8">
        <v>3050929.98</v>
      </c>
      <c r="I12" s="8">
        <f t="shared" si="0"/>
        <v>320.18999999994412</v>
      </c>
    </row>
    <row r="13" spans="2:9" ht="31.5">
      <c r="B13" s="2" t="s">
        <v>33</v>
      </c>
      <c r="C13" s="2">
        <v>1294</v>
      </c>
      <c r="D13" s="6" t="s">
        <v>12</v>
      </c>
      <c r="E13" s="6" t="s">
        <v>12</v>
      </c>
      <c r="F13" s="3" t="s">
        <v>7</v>
      </c>
      <c r="G13" s="8">
        <v>909130.72</v>
      </c>
      <c r="H13" s="8">
        <f>66702.89+764619.63+12409.29+65898.91</f>
        <v>909630.72000000009</v>
      </c>
      <c r="I13" s="8">
        <f t="shared" si="0"/>
        <v>-500.00000000011642</v>
      </c>
    </row>
    <row r="14" spans="2:9" ht="31.5">
      <c r="B14" s="2" t="s">
        <v>33</v>
      </c>
      <c r="C14" s="2">
        <v>1294</v>
      </c>
      <c r="D14" s="6" t="s">
        <v>18</v>
      </c>
      <c r="E14" s="6" t="s">
        <v>18</v>
      </c>
      <c r="F14" s="3" t="s">
        <v>21</v>
      </c>
      <c r="G14" s="8">
        <v>37969.339999999997</v>
      </c>
      <c r="H14" s="8">
        <v>33012.699999999997</v>
      </c>
      <c r="I14" s="8">
        <f t="shared" si="0"/>
        <v>4956.6399999999994</v>
      </c>
    </row>
    <row r="15" spans="2:9" ht="31.5">
      <c r="B15" s="2" t="s">
        <v>33</v>
      </c>
      <c r="C15" s="2">
        <v>1294</v>
      </c>
      <c r="D15" s="6" t="s">
        <v>19</v>
      </c>
      <c r="E15" s="6" t="s">
        <v>19</v>
      </c>
      <c r="F15" s="3" t="s">
        <v>20</v>
      </c>
      <c r="G15" s="8">
        <v>2743799.42</v>
      </c>
      <c r="H15" s="8">
        <f>2660746.41+3.75+83049.26</f>
        <v>2743799.42</v>
      </c>
      <c r="I15" s="8">
        <f t="shared" si="0"/>
        <v>0</v>
      </c>
    </row>
    <row r="16" spans="2:9" ht="31.5">
      <c r="B16" s="2" t="s">
        <v>33</v>
      </c>
      <c r="C16" s="2">
        <v>1294</v>
      </c>
      <c r="D16" s="6" t="s">
        <v>22</v>
      </c>
      <c r="E16" s="6" t="s">
        <v>22</v>
      </c>
      <c r="F16" s="3" t="s">
        <v>23</v>
      </c>
      <c r="G16" s="8">
        <f>790995.02+232.07</f>
        <v>791227.09</v>
      </c>
      <c r="H16" s="8">
        <v>790570.29</v>
      </c>
      <c r="I16" s="8">
        <f t="shared" si="0"/>
        <v>656.79999999993015</v>
      </c>
    </row>
    <row r="17" spans="2:9" ht="31.5">
      <c r="B17" s="2" t="s">
        <v>33</v>
      </c>
      <c r="C17" s="2">
        <v>1294</v>
      </c>
      <c r="D17" s="6" t="s">
        <v>31</v>
      </c>
      <c r="E17" s="6" t="s">
        <v>31</v>
      </c>
      <c r="F17" s="3" t="s">
        <v>40</v>
      </c>
      <c r="G17" s="8">
        <v>0</v>
      </c>
      <c r="H17" s="8">
        <v>0</v>
      </c>
      <c r="I17" s="8">
        <f t="shared" ref="I17:I20" si="1">G17-H17</f>
        <v>0</v>
      </c>
    </row>
    <row r="18" spans="2:9" ht="31.5">
      <c r="B18" s="2" t="s">
        <v>33</v>
      </c>
      <c r="C18" s="2">
        <v>1294</v>
      </c>
      <c r="D18" s="6" t="s">
        <v>38</v>
      </c>
      <c r="E18" s="6" t="s">
        <v>38</v>
      </c>
      <c r="F18" s="3" t="s">
        <v>41</v>
      </c>
      <c r="G18" s="8">
        <v>0</v>
      </c>
      <c r="H18" s="8">
        <v>0</v>
      </c>
      <c r="I18" s="8">
        <f t="shared" si="1"/>
        <v>0</v>
      </c>
    </row>
    <row r="19" spans="2:9" ht="31.5">
      <c r="B19" s="2" t="s">
        <v>33</v>
      </c>
      <c r="C19" s="2">
        <v>1294</v>
      </c>
      <c r="D19" s="6" t="s">
        <v>39</v>
      </c>
      <c r="E19" s="6" t="s">
        <v>39</v>
      </c>
      <c r="F19" s="3" t="s">
        <v>42</v>
      </c>
      <c r="G19" s="8">
        <v>219940.44</v>
      </c>
      <c r="H19" s="8">
        <v>219940.44</v>
      </c>
      <c r="I19" s="8">
        <f t="shared" si="1"/>
        <v>0</v>
      </c>
    </row>
    <row r="20" spans="2:9" ht="31.5">
      <c r="B20" s="2" t="s">
        <v>33</v>
      </c>
      <c r="C20" s="2">
        <v>1294</v>
      </c>
      <c r="D20" s="6" t="s">
        <v>39</v>
      </c>
      <c r="E20" s="6" t="s">
        <v>44</v>
      </c>
      <c r="F20" s="3" t="s">
        <v>45</v>
      </c>
      <c r="G20" s="8">
        <v>116810.89</v>
      </c>
      <c r="H20" s="8">
        <v>116810.89</v>
      </c>
      <c r="I20" s="8">
        <f t="shared" si="1"/>
        <v>0</v>
      </c>
    </row>
    <row r="21" spans="2:9" ht="31.5">
      <c r="B21" s="2" t="s">
        <v>33</v>
      </c>
      <c r="C21" s="2">
        <v>1294</v>
      </c>
      <c r="D21" s="6" t="s">
        <v>16</v>
      </c>
      <c r="E21" s="6" t="s">
        <v>25</v>
      </c>
      <c r="F21" s="3" t="s">
        <v>17</v>
      </c>
      <c r="G21" s="8">
        <v>2964.15</v>
      </c>
      <c r="H21" s="8">
        <v>2964.15</v>
      </c>
      <c r="I21" s="8">
        <f t="shared" si="0"/>
        <v>0</v>
      </c>
    </row>
    <row r="22" spans="2:9">
      <c r="B22" s="15" t="s">
        <v>26</v>
      </c>
      <c r="C22" s="16"/>
      <c r="D22" s="16"/>
      <c r="E22" s="16"/>
      <c r="F22" s="17"/>
      <c r="G22" s="11">
        <f>SUM(G9:G21)</f>
        <v>7919871</v>
      </c>
      <c r="H22" s="11">
        <f t="shared" ref="H22:I22" si="2">SUM(H9:H21)</f>
        <v>7914325.4000000013</v>
      </c>
      <c r="I22" s="11">
        <f t="shared" si="2"/>
        <v>5545.5999999997584</v>
      </c>
    </row>
    <row r="24" spans="2:9">
      <c r="B24" s="14" t="s">
        <v>37</v>
      </c>
    </row>
  </sheetData>
  <mergeCells count="4">
    <mergeCell ref="B22:F22"/>
    <mergeCell ref="B2:I2"/>
    <mergeCell ref="B3:I3"/>
    <mergeCell ref="B5:I5"/>
  </mergeCells>
  <phoneticPr fontId="1" type="noConversion"/>
  <pageMargins left="0.98425196850393704" right="0.98425196850393704" top="1.3534375000000001" bottom="0.98425196850393704" header="0.51181102362204722" footer="0.51181102362204722"/>
  <pageSetup paperSize="9" scale="64" orientation="landscape" horizontalDpi="4294967293" verticalDpi="4294967293" r:id="rId1"/>
  <headerFooter alignWithMargins="0">
    <oddHeader>&amp;C&amp;G</oddHeader>
    <oddFooter>&amp;C&amp;"Times New Roman,Normal"&amp;9Av. Manoel Broba, 640, Boa Vista, Recife-PE, CEP: 50.070-045 – PABX: (81) 3182-3700 - www.defensoria.pe.def.br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DADOS GERAIS</vt:lpstr>
      <vt:lpstr>'DADOS GERAIS'!Area_de_impressao</vt:lpstr>
    </vt:vector>
  </TitlesOfParts>
  <Company>WinXP SP2 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Projetos</dc:creator>
  <cp:lastModifiedBy>leandro.neves</cp:lastModifiedBy>
  <cp:lastPrinted>2025-02-25T11:30:35Z</cp:lastPrinted>
  <dcterms:created xsi:type="dcterms:W3CDTF">2010-03-18T17:11:36Z</dcterms:created>
  <dcterms:modified xsi:type="dcterms:W3CDTF">2026-03-13T11:17:28Z</dcterms:modified>
</cp:coreProperties>
</file>